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ING'!$B$2:$J$66</definedName>
  </definedNames>
  <calcPr calcId="145621"/>
</workbook>
</file>

<file path=xl/calcChain.xml><?xml version="1.0" encoding="utf-8"?>
<calcChain xmlns="http://schemas.openxmlformats.org/spreadsheetml/2006/main"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J50" i="1" s="1"/>
  <c r="H50" i="1"/>
  <c r="F50" i="1"/>
  <c r="E50" i="1"/>
  <c r="G50" i="1" s="1"/>
  <c r="I49" i="1"/>
  <c r="J49" i="1" s="1"/>
  <c r="J47" i="1" s="1"/>
  <c r="H49" i="1"/>
  <c r="F49" i="1"/>
  <c r="E49" i="1"/>
  <c r="G49" i="1" s="1"/>
  <c r="G47" i="1" s="1"/>
  <c r="J48" i="1"/>
  <c r="G48" i="1"/>
  <c r="I47" i="1"/>
  <c r="H47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J55" i="1" s="1"/>
  <c r="I34" i="1"/>
  <c r="I55" i="1" s="1"/>
  <c r="H34" i="1"/>
  <c r="H55" i="1" s="1"/>
  <c r="G34" i="1"/>
  <c r="G55" i="1" s="1"/>
  <c r="F34" i="1"/>
  <c r="F55" i="1" s="1"/>
  <c r="E34" i="1"/>
  <c r="E55" i="1" s="1"/>
  <c r="L28" i="1"/>
  <c r="I26" i="1"/>
  <c r="H26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F18" i="1"/>
  <c r="E18" i="1"/>
  <c r="J17" i="1"/>
  <c r="G17" i="1"/>
  <c r="J16" i="1"/>
  <c r="G16" i="1"/>
  <c r="J15" i="1"/>
  <c r="G15" i="1"/>
  <c r="F15" i="1"/>
  <c r="F26" i="1" s="1"/>
  <c r="E15" i="1"/>
  <c r="E26" i="1" s="1"/>
  <c r="J14" i="1"/>
  <c r="G14" i="1"/>
  <c r="J13" i="1"/>
  <c r="G13" i="1"/>
  <c r="J12" i="1"/>
  <c r="G12" i="1"/>
  <c r="J11" i="1"/>
  <c r="J26" i="1" s="1"/>
  <c r="G11" i="1"/>
  <c r="G26" i="1" s="1"/>
  <c r="B2" i="1"/>
</calcChain>
</file>

<file path=xl/sharedStrings.xml><?xml version="1.0" encoding="utf-8"?>
<sst xmlns="http://schemas.openxmlformats.org/spreadsheetml/2006/main" count="70" uniqueCount="39">
  <si>
    <t>Estado Analítico de Ingresos</t>
  </si>
  <si>
    <t>Del 1 de julio al 30 de septiembre de 2021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</si>
  <si>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</si>
  <si>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</si>
  <si>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</si>
  <si>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</si>
  <si>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</si>
  <si>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</si>
  <si>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</si>
  <si>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</si>
  <si>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</si>
  <si>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</si>
  <si>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</si>
  <si>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</si>
  <si>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</si>
  <si>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</si>
  <si>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</si>
  <si>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</si>
  <si>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</si>
  <si>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</si>
  <si>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</si>
  <si>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</si>
  <si>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</si>
  <si>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</si>
  <si>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</si>
  <si>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-</t>
  </si>
  <si>
    <t>Ingresos por Ventas de Bienes y Servicios</t>
  </si>
  <si>
    <t>Participaciones y Aportaciones</t>
  </si>
  <si>
    <t>ok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</si>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</sst>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  <numFmt numFmtId="169" formatCode="General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169" fontId="22" fillId="0" borderId="0"/>
    <xf numFmtId="43" fontId="1" fillId="0" borderId="0" applyFont="0" applyFill="0" applyBorder="0" applyAlignment="0" applyProtection="0"/>
    <xf numFmtId="0" fontId="22" fillId="0" borderId="0"/>
  </cellStyleXfs>
  <cellXfs count="117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0" fontId="21" fillId="2" borderId="0" xfId="0" applyFont="1" applyFill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7">
    <cellStyle name="=C:\WINNT\SYSTEM32\COMMAND.COM" xfId="4"/>
    <cellStyle name="Millares" xfId="1" builtinId="3"/>
    <cellStyle name="Millares 2" xfId="3"/>
    <cellStyle name="Millares 9" xfId="5"/>
    <cellStyle name="Normal" xfId="0" builtinId="0"/>
    <cellStyle name="Normal 2" xfId="6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</xdr:colOff>
      <xdr:row>60</xdr:row>
      <xdr:rowOff>23813</xdr:rowOff>
    </xdr:from>
    <xdr:to>
      <xdr:col>4</xdr:col>
      <xdr:colOff>3296</xdr:colOff>
      <xdr:row>64</xdr:row>
      <xdr:rowOff>127908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214437" y="11691938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5</xdr:col>
      <xdr:colOff>845344</xdr:colOff>
      <xdr:row>60</xdr:row>
      <xdr:rowOff>71438</xdr:rowOff>
    </xdr:from>
    <xdr:to>
      <xdr:col>9</xdr:col>
      <xdr:colOff>66606</xdr:colOff>
      <xdr:row>64</xdr:row>
      <xdr:rowOff>128588</xdr:rowOff>
    </xdr:to>
    <xdr:sp macro="" textlink="">
      <xdr:nvSpPr>
        <xdr:cNvPr id="3" name="2 CuadroTexto">
          <a:extLst/>
        </xdr:cNvPr>
        <xdr:cNvSpPr txBox="1"/>
      </xdr:nvSpPr>
      <xdr:spPr>
        <a:xfrm>
          <a:off x="5762625" y="11739563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1</xdr:col>
      <xdr:colOff>452437</xdr:colOff>
      <xdr:row>60</xdr:row>
      <xdr:rowOff>23813</xdr:rowOff>
    </xdr:from>
    <xdr:to>
      <xdr:col>3</xdr:col>
      <xdr:colOff>1286392</xdr:colOff>
      <xdr:row>60</xdr:row>
      <xdr:rowOff>23813</xdr:rowOff>
    </xdr:to>
    <xdr:cxnSp macro="">
      <xdr:nvCxnSpPr>
        <xdr:cNvPr id="4" name="3 Conector recto">
          <a:extLst/>
        </xdr:cNvPr>
        <xdr:cNvCxnSpPr/>
      </xdr:nvCxnSpPr>
      <xdr:spPr>
        <a:xfrm>
          <a:off x="1214437" y="11691938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962025</xdr:colOff>
      <xdr:row>60</xdr:row>
      <xdr:rowOff>69057</xdr:rowOff>
    </xdr:from>
    <xdr:to>
      <xdr:col>8</xdr:col>
      <xdr:colOff>867293</xdr:colOff>
      <xdr:row>60</xdr:row>
      <xdr:rowOff>69057</xdr:rowOff>
    </xdr:to>
    <xdr:cxnSp macro="">
      <xdr:nvCxnSpPr>
        <xdr:cNvPr id="5" name="4 Conector recto">
          <a:extLst/>
        </xdr:cNvPr>
        <xdr:cNvCxnSpPr/>
      </xdr:nvCxnSpPr>
      <xdr:spPr>
        <a:xfrm>
          <a:off x="5879306" y="11737182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TECNOLÓGICO DE ESTUDIOS SUPERIORES DE CHIMALHUACÁN (TESCHI) </v>
          </cell>
        </row>
      </sheetData>
      <sheetData sheetId="7"/>
      <sheetData sheetId="8"/>
      <sheetData sheetId="9">
        <row r="83">
          <cell r="D83">
            <v>114114.89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tabSelected="1" view="pageBreakPreview" topLeftCell="A40" zoomScale="80" zoomScaleNormal="100" zoomScaleSheetLayoutView="80" workbookViewId="0">
      <selection activeCell="M11" sqref="M11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4.25" thickBot="1" x14ac:dyDescent="0.2"/>
    <row r="2" spans="2:12" x14ac:dyDescent="0.15">
      <c r="B2" s="105" t="str">
        <f>+'[1]ANALITICO DEUDA'!D2</f>
        <v xml:space="preserve">TECNOLÓGICO DE ESTUDIOS SUPERIORES DE CHIMALHUACÁN (TESCHI) </v>
      </c>
      <c r="C2" s="106"/>
      <c r="D2" s="106"/>
      <c r="E2" s="106"/>
      <c r="F2" s="106"/>
      <c r="G2" s="106"/>
      <c r="H2" s="106"/>
      <c r="I2" s="106"/>
      <c r="J2" s="107"/>
    </row>
    <row r="3" spans="2:12" x14ac:dyDescent="0.15">
      <c r="B3" s="108" t="s">
        <v>0</v>
      </c>
      <c r="C3" s="109"/>
      <c r="D3" s="109"/>
      <c r="E3" s="109"/>
      <c r="F3" s="109"/>
      <c r="G3" s="109"/>
      <c r="H3" s="109"/>
      <c r="I3" s="109"/>
      <c r="J3" s="110"/>
    </row>
    <row r="4" spans="2:12" x14ac:dyDescent="0.15">
      <c r="B4" s="111" t="s">
        <v>1</v>
      </c>
      <c r="C4" s="112"/>
      <c r="D4" s="112"/>
      <c r="E4" s="112"/>
      <c r="F4" s="112"/>
      <c r="G4" s="112"/>
      <c r="H4" s="112"/>
      <c r="I4" s="112"/>
      <c r="J4" s="113"/>
    </row>
    <row r="5" spans="2:12" ht="14.25" thickBot="1" x14ac:dyDescent="0.2">
      <c r="B5" s="114" t="s">
        <v>2</v>
      </c>
      <c r="C5" s="115"/>
      <c r="D5" s="115"/>
      <c r="E5" s="115"/>
      <c r="F5" s="115"/>
      <c r="G5" s="115"/>
      <c r="H5" s="115"/>
      <c r="I5" s="115"/>
      <c r="J5" s="116"/>
    </row>
    <row r="6" spans="2:12" ht="14.25" thickBot="1" x14ac:dyDescent="0.2">
      <c r="B6" s="2"/>
      <c r="C6" s="2"/>
      <c r="D6" s="2"/>
      <c r="E6" s="3"/>
      <c r="F6" s="4"/>
      <c r="G6" s="4"/>
      <c r="H6" s="4"/>
      <c r="I6" s="4"/>
      <c r="J6" s="4"/>
    </row>
    <row r="7" spans="2:12" ht="14.25" thickBot="1" x14ac:dyDescent="0.2">
      <c r="B7" s="91" t="s">
        <v>3</v>
      </c>
      <c r="C7" s="92"/>
      <c r="D7" s="93"/>
      <c r="E7" s="100" t="s">
        <v>4</v>
      </c>
      <c r="F7" s="101"/>
      <c r="G7" s="101"/>
      <c r="H7" s="101"/>
      <c r="I7" s="102"/>
      <c r="J7" s="103" t="s">
        <v>5</v>
      </c>
    </row>
    <row r="8" spans="2:12" ht="23.25" thickBot="1" x14ac:dyDescent="0.2">
      <c r="B8" s="94"/>
      <c r="C8" s="95"/>
      <c r="D8" s="96"/>
      <c r="E8" s="5" t="s">
        <v>6</v>
      </c>
      <c r="F8" s="6" t="s">
        <v>7</v>
      </c>
      <c r="G8" s="5" t="s">
        <v>8</v>
      </c>
      <c r="H8" s="5" t="s">
        <v>9</v>
      </c>
      <c r="I8" s="5" t="s">
        <v>10</v>
      </c>
      <c r="J8" s="104"/>
    </row>
    <row r="9" spans="2:12" ht="14.25" thickBot="1" x14ac:dyDescent="0.2">
      <c r="B9" s="94"/>
      <c r="C9" s="95"/>
      <c r="D9" s="96"/>
      <c r="E9" s="7" t="s">
        <v>11</v>
      </c>
      <c r="F9" s="7" t="s">
        <v>12</v>
      </c>
      <c r="G9" s="7" t="s">
        <v>13</v>
      </c>
      <c r="H9" s="8" t="s">
        <v>14</v>
      </c>
      <c r="I9" s="7" t="s">
        <v>15</v>
      </c>
      <c r="J9" s="7" t="s">
        <v>16</v>
      </c>
    </row>
    <row r="10" spans="2:12" x14ac:dyDescent="0.15">
      <c r="B10" s="9"/>
      <c r="C10" s="10"/>
      <c r="D10" s="10"/>
      <c r="E10" s="11"/>
      <c r="F10" s="11"/>
      <c r="G10" s="11"/>
      <c r="H10" s="11"/>
      <c r="I10" s="11"/>
      <c r="J10" s="12"/>
    </row>
    <row r="11" spans="2:12" x14ac:dyDescent="0.15">
      <c r="B11" s="85" t="s">
        <v>17</v>
      </c>
      <c r="C11" s="86"/>
      <c r="D11" s="86"/>
      <c r="E11" s="13"/>
      <c r="F11" s="13"/>
      <c r="G11" s="14">
        <f>E11+F11</f>
        <v>0</v>
      </c>
      <c r="H11" s="13"/>
      <c r="I11" s="13"/>
      <c r="J11" s="15">
        <f>I11-E11</f>
        <v>0</v>
      </c>
    </row>
    <row r="12" spans="2:12" ht="26.25" customHeight="1" x14ac:dyDescent="0.15">
      <c r="B12" s="85" t="s">
        <v>18</v>
      </c>
      <c r="C12" s="86"/>
      <c r="D12" s="86"/>
      <c r="E12" s="13"/>
      <c r="F12" s="13"/>
      <c r="G12" s="14">
        <f>E12+F12</f>
        <v>0</v>
      </c>
      <c r="H12" s="13"/>
      <c r="I12" s="13"/>
      <c r="J12" s="15">
        <f>I12-E12</f>
        <v>0</v>
      </c>
    </row>
    <row r="13" spans="2:12" x14ac:dyDescent="0.15">
      <c r="B13" s="85" t="s">
        <v>19</v>
      </c>
      <c r="C13" s="86"/>
      <c r="D13" s="86"/>
      <c r="E13" s="13"/>
      <c r="F13" s="13"/>
      <c r="G13" s="14">
        <f>E13+F13</f>
        <v>0</v>
      </c>
      <c r="H13" s="13"/>
      <c r="I13" s="13"/>
      <c r="J13" s="15">
        <f>I13-E13</f>
        <v>0</v>
      </c>
    </row>
    <row r="14" spans="2:12" x14ac:dyDescent="0.15">
      <c r="B14" s="85" t="s">
        <v>20</v>
      </c>
      <c r="C14" s="86"/>
      <c r="D14" s="86"/>
      <c r="E14" s="13"/>
      <c r="F14" s="13"/>
      <c r="G14" s="14">
        <f>E14+F14</f>
        <v>0</v>
      </c>
      <c r="H14" s="13"/>
      <c r="I14" s="13"/>
      <c r="J14" s="15">
        <f>I14-E14</f>
        <v>0</v>
      </c>
    </row>
    <row r="15" spans="2:12" x14ac:dyDescent="0.15">
      <c r="B15" s="85" t="s">
        <v>21</v>
      </c>
      <c r="C15" s="86"/>
      <c r="D15" s="86"/>
      <c r="E15" s="14">
        <f>E16+E17</f>
        <v>0</v>
      </c>
      <c r="F15" s="14">
        <f>F16+F17</f>
        <v>0</v>
      </c>
      <c r="G15" s="14">
        <f>G16+G17</f>
        <v>0</v>
      </c>
      <c r="H15" s="14">
        <v>7.2</v>
      </c>
      <c r="I15" s="14">
        <v>7.2</v>
      </c>
      <c r="J15" s="15">
        <f>J16+J17</f>
        <v>7.2</v>
      </c>
      <c r="L15" s="16">
        <v>27448.799999999999</v>
      </c>
    </row>
    <row r="16" spans="2:12" x14ac:dyDescent="0.15">
      <c r="B16" s="17" t="s">
        <v>22</v>
      </c>
      <c r="C16" s="86"/>
      <c r="D16" s="86"/>
      <c r="E16" s="13"/>
      <c r="F16" s="13"/>
      <c r="G16" s="14">
        <f>E16+F16</f>
        <v>0</v>
      </c>
      <c r="H16" s="13">
        <v>7.2</v>
      </c>
      <c r="I16" s="13">
        <v>7.2</v>
      </c>
      <c r="J16" s="15">
        <f>I16-E16</f>
        <v>7.2</v>
      </c>
      <c r="L16" s="16">
        <v>36992.6</v>
      </c>
    </row>
    <row r="17" spans="2:12" x14ac:dyDescent="0.15">
      <c r="B17" s="17" t="s">
        <v>23</v>
      </c>
      <c r="C17" s="86"/>
      <c r="D17" s="86"/>
      <c r="E17" s="13"/>
      <c r="F17" s="13"/>
      <c r="G17" s="14">
        <f>E17+F17</f>
        <v>0</v>
      </c>
      <c r="H17" s="13">
        <v>0</v>
      </c>
      <c r="I17" s="13">
        <v>0</v>
      </c>
      <c r="J17" s="15">
        <f>I17-E17</f>
        <v>0</v>
      </c>
      <c r="L17" s="16">
        <v>40172.199999999997</v>
      </c>
    </row>
    <row r="18" spans="2:12" x14ac:dyDescent="0.15">
      <c r="B18" s="85" t="s">
        <v>24</v>
      </c>
      <c r="C18" s="86"/>
      <c r="D18" s="86"/>
      <c r="E18" s="14">
        <f t="shared" ref="E18:J18" si="0">E19+E20</f>
        <v>0</v>
      </c>
      <c r="F18" s="14">
        <f t="shared" si="0"/>
        <v>0</v>
      </c>
      <c r="G18" s="14">
        <f t="shared" si="0"/>
        <v>0</v>
      </c>
      <c r="H18" s="14">
        <v>1.04</v>
      </c>
      <c r="I18" s="14">
        <v>1.04</v>
      </c>
      <c r="J18" s="15">
        <f t="shared" si="0"/>
        <v>1.04</v>
      </c>
      <c r="L18" s="16">
        <v>654.20000000000005</v>
      </c>
    </row>
    <row r="19" spans="2:12" x14ac:dyDescent="0.15">
      <c r="B19" s="17" t="s">
        <v>22</v>
      </c>
      <c r="C19" s="86"/>
      <c r="D19" s="86"/>
      <c r="E19" s="13"/>
      <c r="F19" s="13"/>
      <c r="G19" s="14">
        <f t="shared" ref="G19:G24" si="1">E19+F19</f>
        <v>0</v>
      </c>
      <c r="H19" s="13">
        <v>1.04</v>
      </c>
      <c r="I19" s="13">
        <v>1.04</v>
      </c>
      <c r="J19" s="15">
        <f t="shared" ref="J19:J24" si="2">I19-E19</f>
        <v>1.04</v>
      </c>
      <c r="L19" s="18">
        <v>11846.5</v>
      </c>
    </row>
    <row r="20" spans="2:12" x14ac:dyDescent="0.15">
      <c r="B20" s="17" t="s">
        <v>23</v>
      </c>
      <c r="C20" s="86"/>
      <c r="D20" s="86"/>
      <c r="E20" s="13"/>
      <c r="F20" s="13"/>
      <c r="G20" s="14">
        <f t="shared" si="1"/>
        <v>0</v>
      </c>
      <c r="H20" s="13">
        <v>0</v>
      </c>
      <c r="I20" s="13">
        <v>0</v>
      </c>
      <c r="J20" s="15">
        <f t="shared" si="2"/>
        <v>0</v>
      </c>
      <c r="L20" s="1" t="s">
        <v>25</v>
      </c>
    </row>
    <row r="21" spans="2:12" x14ac:dyDescent="0.15">
      <c r="B21" s="85" t="s">
        <v>26</v>
      </c>
      <c r="C21" s="86"/>
      <c r="D21" s="86"/>
      <c r="E21" s="13">
        <v>32765</v>
      </c>
      <c r="F21" s="13">
        <v>0</v>
      </c>
      <c r="G21" s="14">
        <f t="shared" si="1"/>
        <v>32765</v>
      </c>
      <c r="H21" s="13">
        <v>23875.08</v>
      </c>
      <c r="I21" s="13">
        <v>23875.08</v>
      </c>
      <c r="J21" s="19">
        <f>I21-E21</f>
        <v>-8889.9199999999983</v>
      </c>
      <c r="L21" s="20"/>
    </row>
    <row r="22" spans="2:12" x14ac:dyDescent="0.15">
      <c r="B22" s="85" t="s">
        <v>27</v>
      </c>
      <c r="C22" s="86"/>
      <c r="D22" s="86"/>
      <c r="E22" s="13"/>
      <c r="F22" s="13"/>
      <c r="G22" s="14">
        <f t="shared" si="1"/>
        <v>0</v>
      </c>
      <c r="H22" s="13"/>
      <c r="I22" s="13"/>
      <c r="J22" s="15">
        <f t="shared" si="2"/>
        <v>0</v>
      </c>
      <c r="L22" s="21" t="s">
        <v>28</v>
      </c>
    </row>
    <row r="23" spans="2:12" ht="30.75" customHeight="1" x14ac:dyDescent="0.15">
      <c r="B23" s="85" t="s">
        <v>29</v>
      </c>
      <c r="C23" s="86"/>
      <c r="D23" s="86"/>
      <c r="E23" s="13">
        <v>81350</v>
      </c>
      <c r="F23" s="13">
        <v>22.925000000000001</v>
      </c>
      <c r="G23" s="14">
        <f t="shared" si="1"/>
        <v>81372.925000000003</v>
      </c>
      <c r="H23" s="13">
        <v>55910.7</v>
      </c>
      <c r="I23" s="13">
        <v>55910.7</v>
      </c>
      <c r="J23" s="19">
        <f>I23-E23</f>
        <v>-25439.300000000003</v>
      </c>
    </row>
    <row r="24" spans="2:12" x14ac:dyDescent="0.15">
      <c r="B24" s="85" t="s">
        <v>30</v>
      </c>
      <c r="C24" s="86"/>
      <c r="D24" s="86"/>
      <c r="E24" s="13">
        <v>0</v>
      </c>
      <c r="F24" s="13"/>
      <c r="G24" s="14">
        <f t="shared" si="1"/>
        <v>0</v>
      </c>
      <c r="H24" s="13">
        <v>3503.57</v>
      </c>
      <c r="I24" s="13">
        <v>3503.6</v>
      </c>
      <c r="J24" s="19">
        <f t="shared" si="2"/>
        <v>3503.6</v>
      </c>
      <c r="L24" s="22"/>
    </row>
    <row r="25" spans="2:12" ht="14.25" thickBot="1" x14ac:dyDescent="0.2">
      <c r="B25" s="23"/>
      <c r="C25" s="24"/>
      <c r="D25" s="25"/>
      <c r="E25" s="26"/>
      <c r="F25" s="26"/>
      <c r="G25" s="26"/>
      <c r="H25" s="26"/>
      <c r="I25" s="26"/>
      <c r="J25" s="27"/>
      <c r="K25" s="20"/>
    </row>
    <row r="26" spans="2:12" ht="14.25" thickBot="1" x14ac:dyDescent="0.2">
      <c r="B26" s="28"/>
      <c r="C26" s="29"/>
      <c r="D26" s="30" t="s">
        <v>31</v>
      </c>
      <c r="E26" s="31">
        <f>E11+E12+E13+E14+E15+E18+E21+E22+E23+E24</f>
        <v>114115</v>
      </c>
      <c r="F26" s="31">
        <f>F11+F12+F13+F14+F15+F18+F21+F22+F23+F24</f>
        <v>22.925000000000001</v>
      </c>
      <c r="G26" s="32">
        <f>G11+G12+G13+G14+G15+G18+G21+G22+G23+G24</f>
        <v>114137.925</v>
      </c>
      <c r="H26" s="31">
        <f>H11+H12+H13+H14+H15+H18+H21+H22+H23+H24</f>
        <v>83297.590000000011</v>
      </c>
      <c r="I26" s="33">
        <f>I11+I12+I13+I14+I15+I18+I21+I22+I23+I24</f>
        <v>83297.62000000001</v>
      </c>
      <c r="J26" s="87">
        <f>IF(J11+J12+J13+J14+J15+J18+J21+J22+J23+J24&lt;0,0,J11+J12+J13+J14+J15+J18+J21+J22+J23+J24)</f>
        <v>0</v>
      </c>
      <c r="L26" s="1">
        <v>82980.2</v>
      </c>
    </row>
    <row r="27" spans="2:12" ht="14.25" thickBot="1" x14ac:dyDescent="0.2">
      <c r="E27" s="34"/>
      <c r="F27" s="34"/>
      <c r="G27" s="34"/>
      <c r="H27" s="89" t="s">
        <v>32</v>
      </c>
      <c r="I27" s="90"/>
      <c r="J27" s="88"/>
      <c r="L27" s="20">
        <v>99229.7</v>
      </c>
    </row>
    <row r="28" spans="2:12" x14ac:dyDescent="0.15">
      <c r="L28" s="20">
        <f>+L26-L27</f>
        <v>-16249.5</v>
      </c>
    </row>
    <row r="29" spans="2:12" ht="14.25" thickBot="1" x14ac:dyDescent="0.2"/>
    <row r="30" spans="2:12" ht="14.25" thickBot="1" x14ac:dyDescent="0.2">
      <c r="B30" s="91" t="s">
        <v>33</v>
      </c>
      <c r="C30" s="92"/>
      <c r="D30" s="93"/>
      <c r="E30" s="100" t="s">
        <v>4</v>
      </c>
      <c r="F30" s="101"/>
      <c r="G30" s="101"/>
      <c r="H30" s="101"/>
      <c r="I30" s="102"/>
      <c r="J30" s="103" t="s">
        <v>5</v>
      </c>
      <c r="L30" s="22"/>
    </row>
    <row r="31" spans="2:12" ht="23.25" thickBot="1" x14ac:dyDescent="0.2">
      <c r="B31" s="94"/>
      <c r="C31" s="95"/>
      <c r="D31" s="96"/>
      <c r="E31" s="5" t="s">
        <v>6</v>
      </c>
      <c r="F31" s="6" t="s">
        <v>34</v>
      </c>
      <c r="G31" s="5" t="s">
        <v>8</v>
      </c>
      <c r="H31" s="5" t="s">
        <v>9</v>
      </c>
      <c r="I31" s="5" t="s">
        <v>10</v>
      </c>
      <c r="J31" s="104"/>
    </row>
    <row r="32" spans="2:12" ht="14.25" thickBot="1" x14ac:dyDescent="0.2">
      <c r="B32" s="97"/>
      <c r="C32" s="98"/>
      <c r="D32" s="99"/>
      <c r="E32" s="35" t="s">
        <v>11</v>
      </c>
      <c r="F32" s="35" t="s">
        <v>12</v>
      </c>
      <c r="G32" s="35" t="s">
        <v>13</v>
      </c>
      <c r="H32" s="35" t="s">
        <v>14</v>
      </c>
      <c r="I32" s="35" t="s">
        <v>15</v>
      </c>
      <c r="J32" s="35" t="s">
        <v>16</v>
      </c>
    </row>
    <row r="33" spans="2:12" x14ac:dyDescent="0.15">
      <c r="B33" s="36"/>
      <c r="C33" s="37"/>
      <c r="D33" s="38"/>
      <c r="E33" s="39"/>
      <c r="F33" s="39"/>
      <c r="G33" s="39"/>
      <c r="H33" s="39"/>
      <c r="I33" s="39"/>
      <c r="J33" s="40"/>
    </row>
    <row r="34" spans="2:12" x14ac:dyDescent="0.15">
      <c r="B34" s="41" t="s">
        <v>35</v>
      </c>
      <c r="C34" s="42"/>
      <c r="D34" s="43"/>
      <c r="E34" s="44">
        <f t="shared" ref="E34:J34" si="3">E35+E36+E37+E38+E41+E44+E45</f>
        <v>0</v>
      </c>
      <c r="F34" s="44">
        <f t="shared" si="3"/>
        <v>0</v>
      </c>
      <c r="G34" s="44">
        <f t="shared" si="3"/>
        <v>0</v>
      </c>
      <c r="H34" s="44">
        <f t="shared" si="3"/>
        <v>0</v>
      </c>
      <c r="I34" s="44">
        <f t="shared" si="3"/>
        <v>0</v>
      </c>
      <c r="J34" s="45">
        <f t="shared" si="3"/>
        <v>0</v>
      </c>
    </row>
    <row r="35" spans="2:12" x14ac:dyDescent="0.15">
      <c r="B35" s="46"/>
      <c r="C35" s="79" t="s">
        <v>17</v>
      </c>
      <c r="D35" s="80"/>
      <c r="E35" s="47"/>
      <c r="F35" s="47"/>
      <c r="G35" s="48">
        <f>E35+F35</f>
        <v>0</v>
      </c>
      <c r="H35" s="47"/>
      <c r="I35" s="47"/>
      <c r="J35" s="49">
        <f>I35-E35</f>
        <v>0</v>
      </c>
    </row>
    <row r="36" spans="2:12" x14ac:dyDescent="0.15">
      <c r="B36" s="46"/>
      <c r="C36" s="79" t="s">
        <v>19</v>
      </c>
      <c r="D36" s="80"/>
      <c r="E36" s="47"/>
      <c r="F36" s="47"/>
      <c r="G36" s="48">
        <f>E36+F36</f>
        <v>0</v>
      </c>
      <c r="H36" s="47"/>
      <c r="I36" s="47"/>
      <c r="J36" s="49">
        <f>I36-E36</f>
        <v>0</v>
      </c>
    </row>
    <row r="37" spans="2:12" x14ac:dyDescent="0.15">
      <c r="B37" s="46"/>
      <c r="C37" s="79" t="s">
        <v>20</v>
      </c>
      <c r="D37" s="80"/>
      <c r="E37" s="47"/>
      <c r="F37" s="47"/>
      <c r="G37" s="48">
        <f>E37+F37</f>
        <v>0</v>
      </c>
      <c r="H37" s="47"/>
      <c r="I37" s="47"/>
      <c r="J37" s="49">
        <f>I37-E37</f>
        <v>0</v>
      </c>
    </row>
    <row r="38" spans="2:12" x14ac:dyDescent="0.15">
      <c r="B38" s="46"/>
      <c r="C38" s="79" t="s">
        <v>21</v>
      </c>
      <c r="D38" s="80"/>
      <c r="E38" s="48">
        <f t="shared" ref="E38:J38" si="4">E39+E40</f>
        <v>0</v>
      </c>
      <c r="F38" s="48">
        <f t="shared" si="4"/>
        <v>0</v>
      </c>
      <c r="G38" s="48">
        <f t="shared" si="4"/>
        <v>0</v>
      </c>
      <c r="H38" s="48">
        <f t="shared" si="4"/>
        <v>0</v>
      </c>
      <c r="I38" s="48">
        <f t="shared" si="4"/>
        <v>0</v>
      </c>
      <c r="J38" s="49">
        <f t="shared" si="4"/>
        <v>0</v>
      </c>
    </row>
    <row r="39" spans="2:12" x14ac:dyDescent="0.15">
      <c r="B39" s="46"/>
      <c r="C39" s="50" t="s">
        <v>22</v>
      </c>
      <c r="D39" s="51"/>
      <c r="E39" s="47"/>
      <c r="F39" s="47"/>
      <c r="G39" s="48">
        <f>E39+F39</f>
        <v>0</v>
      </c>
      <c r="H39" s="47"/>
      <c r="I39" s="47"/>
      <c r="J39" s="49">
        <f>I39-E39</f>
        <v>0</v>
      </c>
    </row>
    <row r="40" spans="2:12" x14ac:dyDescent="0.15">
      <c r="B40" s="46"/>
      <c r="C40" s="50" t="s">
        <v>23</v>
      </c>
      <c r="D40" s="51"/>
      <c r="E40" s="47"/>
      <c r="F40" s="47"/>
      <c r="G40" s="48">
        <f>E40+F40</f>
        <v>0</v>
      </c>
      <c r="H40" s="47"/>
      <c r="I40" s="47"/>
      <c r="J40" s="49">
        <f>I40-E40</f>
        <v>0</v>
      </c>
    </row>
    <row r="41" spans="2:12" x14ac:dyDescent="0.15">
      <c r="B41" s="46"/>
      <c r="C41" s="79" t="s">
        <v>24</v>
      </c>
      <c r="D41" s="80"/>
      <c r="E41" s="48">
        <f t="shared" ref="E41:J41" si="5">E42+E43</f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9">
        <f t="shared" si="5"/>
        <v>0</v>
      </c>
    </row>
    <row r="42" spans="2:12" x14ac:dyDescent="0.15">
      <c r="B42" s="46"/>
      <c r="C42" s="50" t="s">
        <v>22</v>
      </c>
      <c r="D42" s="51"/>
      <c r="E42" s="47"/>
      <c r="F42" s="47"/>
      <c r="G42" s="48">
        <f>E42+F42</f>
        <v>0</v>
      </c>
      <c r="H42" s="47"/>
      <c r="I42" s="47"/>
      <c r="J42" s="49">
        <f>I42-E42</f>
        <v>0</v>
      </c>
    </row>
    <row r="43" spans="2:12" x14ac:dyDescent="0.15">
      <c r="B43" s="46"/>
      <c r="C43" s="50" t="s">
        <v>23</v>
      </c>
      <c r="D43" s="51"/>
      <c r="E43" s="47"/>
      <c r="F43" s="47"/>
      <c r="G43" s="48">
        <f>E43+F43</f>
        <v>0</v>
      </c>
      <c r="H43" s="47"/>
      <c r="I43" s="47"/>
      <c r="J43" s="49">
        <f>I43-E43</f>
        <v>0</v>
      </c>
      <c r="L43" s="52"/>
    </row>
    <row r="44" spans="2:12" x14ac:dyDescent="0.15">
      <c r="B44" s="46"/>
      <c r="C44" s="79" t="s">
        <v>27</v>
      </c>
      <c r="D44" s="80"/>
      <c r="E44" s="47"/>
      <c r="F44" s="47"/>
      <c r="G44" s="48">
        <f>E44+F44</f>
        <v>0</v>
      </c>
      <c r="H44" s="47"/>
      <c r="I44" s="47"/>
      <c r="J44" s="49">
        <f>I44-E44</f>
        <v>0</v>
      </c>
    </row>
    <row r="45" spans="2:12" ht="23.25" customHeight="1" x14ac:dyDescent="0.15">
      <c r="B45" s="46"/>
      <c r="C45" s="79" t="s">
        <v>29</v>
      </c>
      <c r="D45" s="80"/>
      <c r="E45" s="47"/>
      <c r="F45" s="47"/>
      <c r="G45" s="48">
        <f>E45+F45</f>
        <v>0</v>
      </c>
      <c r="H45" s="47"/>
      <c r="I45" s="47"/>
      <c r="J45" s="49">
        <f>I45-E45</f>
        <v>0</v>
      </c>
    </row>
    <row r="46" spans="2:12" x14ac:dyDescent="0.15">
      <c r="B46" s="46"/>
      <c r="C46" s="50"/>
      <c r="D46" s="51"/>
      <c r="E46" s="48"/>
      <c r="F46" s="48"/>
      <c r="G46" s="48"/>
      <c r="H46" s="48"/>
      <c r="I46" s="48"/>
      <c r="J46" s="49"/>
    </row>
    <row r="47" spans="2:12" x14ac:dyDescent="0.15">
      <c r="B47" s="41" t="s">
        <v>36</v>
      </c>
      <c r="C47" s="42"/>
      <c r="D47" s="53"/>
      <c r="E47" s="54">
        <f t="shared" ref="E47:J47" si="6">E48+E49+E50</f>
        <v>114115</v>
      </c>
      <c r="F47" s="54">
        <f t="shared" si="6"/>
        <v>22.925000000000001</v>
      </c>
      <c r="G47" s="54">
        <f t="shared" si="6"/>
        <v>114137.925</v>
      </c>
      <c r="H47" s="54">
        <f t="shared" si="6"/>
        <v>79794.02</v>
      </c>
      <c r="I47" s="54">
        <f t="shared" si="6"/>
        <v>79794.02</v>
      </c>
      <c r="J47" s="55">
        <f t="shared" si="6"/>
        <v>-34320.979999999996</v>
      </c>
    </row>
    <row r="48" spans="2:12" ht="26.25" customHeight="1" x14ac:dyDescent="0.15">
      <c r="B48" s="56"/>
      <c r="C48" s="79" t="s">
        <v>18</v>
      </c>
      <c r="D48" s="80"/>
      <c r="E48" s="47"/>
      <c r="F48" s="47"/>
      <c r="G48" s="48">
        <f>E48+F48</f>
        <v>0</v>
      </c>
      <c r="H48" s="47"/>
      <c r="I48" s="47"/>
      <c r="J48" s="49">
        <f>I48-E48</f>
        <v>0</v>
      </c>
    </row>
    <row r="49" spans="2:10" ht="27.75" customHeight="1" x14ac:dyDescent="0.15">
      <c r="B49" s="46"/>
      <c r="C49" s="79" t="s">
        <v>26</v>
      </c>
      <c r="D49" s="80"/>
      <c r="E49" s="47">
        <f>E21</f>
        <v>32765</v>
      </c>
      <c r="F49" s="47">
        <f>F21</f>
        <v>0</v>
      </c>
      <c r="G49" s="48">
        <f>E49+F49</f>
        <v>32765</v>
      </c>
      <c r="H49" s="47">
        <f>+H18+H15+H21</f>
        <v>23883.320000000003</v>
      </c>
      <c r="I49" s="47">
        <f>+I18+I15+I21</f>
        <v>23883.320000000003</v>
      </c>
      <c r="J49" s="57">
        <f>I49-E49</f>
        <v>-8881.6799999999967</v>
      </c>
    </row>
    <row r="50" spans="2:10" ht="26.25" customHeight="1" x14ac:dyDescent="0.15">
      <c r="B50" s="46"/>
      <c r="C50" s="79" t="s">
        <v>29</v>
      </c>
      <c r="D50" s="80"/>
      <c r="E50" s="47">
        <f>E23</f>
        <v>81350</v>
      </c>
      <c r="F50" s="47">
        <f>+F23</f>
        <v>22.925000000000001</v>
      </c>
      <c r="G50" s="48">
        <f>E50+F50</f>
        <v>81372.925000000003</v>
      </c>
      <c r="H50" s="47">
        <f>+H23</f>
        <v>55910.7</v>
      </c>
      <c r="I50" s="47">
        <f>+I23</f>
        <v>55910.7</v>
      </c>
      <c r="J50" s="57">
        <f>I50-E50</f>
        <v>-25439.300000000003</v>
      </c>
    </row>
    <row r="51" spans="2:10" x14ac:dyDescent="0.15">
      <c r="B51" s="58"/>
      <c r="C51" s="59"/>
      <c r="D51" s="60"/>
      <c r="E51" s="61"/>
      <c r="F51" s="61"/>
      <c r="G51" s="61"/>
      <c r="H51" s="61"/>
      <c r="I51" s="61"/>
      <c r="J51" s="62"/>
    </row>
    <row r="52" spans="2:10" x14ac:dyDescent="0.15">
      <c r="B52" s="41" t="s">
        <v>37</v>
      </c>
      <c r="C52" s="63"/>
      <c r="D52" s="53"/>
      <c r="E52" s="64">
        <f t="shared" ref="E52:J52" si="7">E53</f>
        <v>0</v>
      </c>
      <c r="F52" s="64">
        <f t="shared" si="7"/>
        <v>0</v>
      </c>
      <c r="G52" s="64">
        <f t="shared" si="7"/>
        <v>0</v>
      </c>
      <c r="H52" s="64">
        <f t="shared" si="7"/>
        <v>3503.57</v>
      </c>
      <c r="I52" s="64">
        <f t="shared" si="7"/>
        <v>3503.6</v>
      </c>
      <c r="J52" s="65">
        <f t="shared" si="7"/>
        <v>3503.6</v>
      </c>
    </row>
    <row r="53" spans="2:10" ht="28.5" customHeight="1" x14ac:dyDescent="0.15">
      <c r="B53" s="46"/>
      <c r="C53" s="79" t="s">
        <v>30</v>
      </c>
      <c r="D53" s="80"/>
      <c r="E53" s="47">
        <f>+E24</f>
        <v>0</v>
      </c>
      <c r="F53" s="47">
        <f>+F24</f>
        <v>0</v>
      </c>
      <c r="G53" s="48">
        <f>E53+F53</f>
        <v>0</v>
      </c>
      <c r="H53" s="47">
        <f>+H24</f>
        <v>3503.57</v>
      </c>
      <c r="I53" s="47">
        <f>+I24</f>
        <v>3503.6</v>
      </c>
      <c r="J53" s="49">
        <f>I53-E53</f>
        <v>3503.6</v>
      </c>
    </row>
    <row r="54" spans="2:10" ht="14.25" thickBot="1" x14ac:dyDescent="0.2">
      <c r="B54" s="66"/>
      <c r="C54" s="67"/>
      <c r="D54" s="68"/>
      <c r="E54" s="69"/>
      <c r="F54" s="69"/>
      <c r="G54" s="69"/>
      <c r="H54" s="69"/>
      <c r="I54" s="69"/>
      <c r="J54" s="70"/>
    </row>
    <row r="55" spans="2:10" ht="14.25" thickBot="1" x14ac:dyDescent="0.2">
      <c r="B55" s="71"/>
      <c r="C55" s="72"/>
      <c r="D55" s="73" t="s">
        <v>31</v>
      </c>
      <c r="E55" s="74">
        <f>E34+E47+E52</f>
        <v>114115</v>
      </c>
      <c r="F55" s="74">
        <f>F34+F47+F52</f>
        <v>22.925000000000001</v>
      </c>
      <c r="G55" s="74">
        <f>G34+G47+G52</f>
        <v>114137.925</v>
      </c>
      <c r="H55" s="74">
        <f>H34+H47+H52</f>
        <v>83297.590000000011</v>
      </c>
      <c r="I55" s="75">
        <f>I34+I47+I52</f>
        <v>83297.62000000001</v>
      </c>
      <c r="J55" s="81">
        <f>IF(+J34+J47+J52&lt;0,0,+J34+J47+J52)</f>
        <v>0</v>
      </c>
    </row>
    <row r="56" spans="2:10" ht="14.25" thickBot="1" x14ac:dyDescent="0.2">
      <c r="B56" s="76"/>
      <c r="C56" s="76"/>
      <c r="D56" s="76"/>
      <c r="E56" s="77"/>
      <c r="F56" s="77"/>
      <c r="G56" s="77"/>
      <c r="H56" s="83" t="s">
        <v>32</v>
      </c>
      <c r="I56" s="84"/>
      <c r="J56" s="82"/>
    </row>
    <row r="57" spans="2:10" x14ac:dyDescent="0.15">
      <c r="B57" s="78"/>
      <c r="C57" s="78"/>
      <c r="D57" s="78"/>
      <c r="E57" s="78"/>
      <c r="F57" s="78"/>
      <c r="G57" s="78"/>
      <c r="H57" s="78"/>
      <c r="I57" s="78"/>
      <c r="J57" s="78"/>
    </row>
    <row r="58" spans="2:10" x14ac:dyDescent="0.15">
      <c r="B58" s="3" t="s">
        <v>38</v>
      </c>
      <c r="C58" s="3"/>
      <c r="D58" s="3"/>
      <c r="E58" s="3"/>
      <c r="F58" s="3"/>
      <c r="G58" s="3"/>
      <c r="H58" s="3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3"/>
      <c r="I59" s="3"/>
      <c r="J59" s="3"/>
    </row>
    <row r="60" spans="2:10" x14ac:dyDescent="0.15">
      <c r="B60" s="3"/>
      <c r="C60" s="3"/>
      <c r="D60" s="3"/>
      <c r="E60" s="3"/>
      <c r="F60" s="3"/>
      <c r="G60" s="3"/>
      <c r="H60" s="3"/>
      <c r="I60" s="3"/>
      <c r="J60" s="3"/>
    </row>
    <row r="61" spans="2:10" x14ac:dyDescent="0.15">
      <c r="B61" s="3"/>
      <c r="C61" s="3"/>
      <c r="D61" s="3"/>
      <c r="E61" s="3"/>
      <c r="F61" s="3"/>
      <c r="G61" s="3"/>
      <c r="H61" s="3"/>
      <c r="I61" s="3"/>
      <c r="J61" s="3"/>
    </row>
    <row r="62" spans="2:10" x14ac:dyDescent="0.15">
      <c r="B62" s="3"/>
      <c r="C62" s="3"/>
      <c r="D62" s="3"/>
      <c r="E62" s="3"/>
      <c r="F62" s="3"/>
      <c r="G62" s="3"/>
      <c r="H62" s="3"/>
      <c r="I62" s="3"/>
      <c r="J62" s="3"/>
    </row>
    <row r="63" spans="2:10" x14ac:dyDescent="0.15">
      <c r="B63" s="3"/>
      <c r="C63" s="3"/>
      <c r="D63" s="3"/>
      <c r="E63" s="3"/>
      <c r="F63" s="3"/>
      <c r="G63" s="3"/>
      <c r="H63" s="3"/>
      <c r="I63" s="3"/>
      <c r="J63" s="3"/>
    </row>
    <row r="64" spans="2:10" x14ac:dyDescent="0.1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15">
      <c r="B65" s="3"/>
      <c r="C65" s="3"/>
      <c r="D65" s="3"/>
      <c r="E65" s="3"/>
      <c r="F65" s="3"/>
      <c r="G65" s="3"/>
      <c r="H65" s="3"/>
      <c r="I65" s="3"/>
      <c r="J65" s="3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4:D44"/>
    <mergeCell ref="B23:D23"/>
    <mergeCell ref="B24:D24"/>
    <mergeCell ref="J26:J27"/>
    <mergeCell ref="H27:I27"/>
    <mergeCell ref="B30:D32"/>
    <mergeCell ref="E30:I30"/>
    <mergeCell ref="J30:J31"/>
    <mergeCell ref="C35:D35"/>
    <mergeCell ref="C36:D36"/>
    <mergeCell ref="C37:D37"/>
    <mergeCell ref="C38:D38"/>
    <mergeCell ref="C41:D41"/>
    <mergeCell ref="B57:J57"/>
    <mergeCell ref="C45:D45"/>
    <mergeCell ref="C48:D48"/>
    <mergeCell ref="C49:D49"/>
    <mergeCell ref="C50:D50"/>
    <mergeCell ref="C53:D53"/>
    <mergeCell ref="J55:J56"/>
    <mergeCell ref="H56:I5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cp:lastPrinted>2021-11-04T18:04:53Z</cp:lastPrinted>
  <dcterms:created xsi:type="dcterms:W3CDTF">2021-11-03T20:41:40Z</dcterms:created>
  <dcterms:modified xsi:type="dcterms:W3CDTF">2021-11-04T18:06:12Z</dcterms:modified>
</cp:coreProperties>
</file>